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ok\YandexDisk\СОБРАНИЯ\15. Собрание 2025\Документы к собранию 12.07.25\"/>
    </mc:Choice>
  </mc:AlternateContent>
  <bookViews>
    <workbookView xWindow="0" yWindow="0" windowWidth="16380" windowHeight="8196" tabRatio="500"/>
  </bookViews>
  <sheets>
    <sheet name="Лист_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33" i="1" l="1"/>
  <c r="C19" i="1"/>
  <c r="C44" i="1" l="1"/>
  <c r="C54" i="1" s="1"/>
</calcChain>
</file>

<file path=xl/sharedStrings.xml><?xml version="1.0" encoding="utf-8"?>
<sst xmlns="http://schemas.openxmlformats.org/spreadsheetml/2006/main" count="71" uniqueCount="70">
  <si>
    <t xml:space="preserve">ТСН СНТ "СПАС-КАМЕНКА"                                           </t>
  </si>
  <si>
    <t>Смета на 2025-2026 г.</t>
  </si>
  <si>
    <t>Общая площадь участков 196476,00 м2</t>
  </si>
  <si>
    <t>Расходная часть</t>
  </si>
  <si>
    <t>Статьи затрат</t>
  </si>
  <si>
    <t>Сумма</t>
  </si>
  <si>
    <t>Анализ воды из скважины</t>
  </si>
  <si>
    <t>Аренда зала для проведения общего собрания</t>
  </si>
  <si>
    <t>Банковские услуги</t>
  </si>
  <si>
    <t>Бухгалтерское обслуживание</t>
  </si>
  <si>
    <t xml:space="preserve">Водный налог </t>
  </si>
  <si>
    <t>Вывоз мусора</t>
  </si>
  <si>
    <t>Выполнение работ по заявкам (чистка снега, подсыпка дорог крошкой, уборка мусора с общественных территорий, мелкий ремонт и пр.)</t>
  </si>
  <si>
    <t>Геодезические работы</t>
  </si>
  <si>
    <t>Земельный налог</t>
  </si>
  <si>
    <t>Малоценное оборудование и запасы</t>
  </si>
  <si>
    <t>Оплата труда</t>
  </si>
  <si>
    <t>Охрана</t>
  </si>
  <si>
    <t>Постоянная составляющая на содержание и обслуживание объекта</t>
  </si>
  <si>
    <t>Прочие затраты</t>
  </si>
  <si>
    <t>Ремонтные работы</t>
  </si>
  <si>
    <t>Услуги связи</t>
  </si>
  <si>
    <t>Хозрасходы</t>
  </si>
  <si>
    <t>Электромонтажные работы</t>
  </si>
  <si>
    <t>Электроэнергия (КОМТЕХ)</t>
  </si>
  <si>
    <t>Электроэнергия (МОСЭНЕРГОСБЫТ)</t>
  </si>
  <si>
    <t xml:space="preserve">Юридические услуги </t>
  </si>
  <si>
    <t>Итого</t>
  </si>
  <si>
    <t>Обоснование статей расходов сметы</t>
  </si>
  <si>
    <t>Договор с ИП Семенова И. Ю. 2 раза/год</t>
  </si>
  <si>
    <t xml:space="preserve">Аренда техники </t>
  </si>
  <si>
    <t>Аренда офиса</t>
  </si>
  <si>
    <t>Благоустройство территории</t>
  </si>
  <si>
    <t>Значение по фактическим данным за период июнь 2024 - май 2025 г. Платится по объему потребления согласно журналу учета расхода воды</t>
  </si>
  <si>
    <t>Планово</t>
  </si>
  <si>
    <t>Планово, исходя из действующих расценок  согласно договору с СЕРГИЕВО-ПОСАДСКИМ РО ООО № СПРО-2019-7455649 от 27.12.2022 г. Использование муниципальной площадки</t>
  </si>
  <si>
    <t>Ставка 0,3% от кадастровой стоимости земель общего пользования</t>
  </si>
  <si>
    <t>Светильники, электроавтоматы и пр.</t>
  </si>
  <si>
    <t xml:space="preserve">Материалы </t>
  </si>
  <si>
    <t xml:space="preserve">Асфальтовая крошка, песок, материалы для проведения ремонтных работ, </t>
  </si>
  <si>
    <t xml:space="preserve">330 000 руб/мес х 12 мес (2 поста, 3 охранника)
Действующие расценки согласно договору с ЧОО "Гардинг-Гарант" № 08 от 01.06.2025 г </t>
  </si>
  <si>
    <t>Обслуживание коммуникаций. Специалисты: электрик, главный инженер, главный энергетик. 
Действующие расценки согласно договору с ООО "Комтех" №01/11 от 01.11.2022</t>
  </si>
  <si>
    <t xml:space="preserve">Техобслуживание </t>
  </si>
  <si>
    <t>Канцелярские товары (бумага, картриджи, письменные принадлежности, питьевая вода)</t>
  </si>
  <si>
    <t>По данным бухгалтерского учета  за период июнь 2024 - май 205 г. 
Трансформатор № 4 (возле ВЗУ). С учетом повышения тарифа с 01.07.2025</t>
  </si>
  <si>
    <t>По данным бухгалтерского учета  за период  июнь 2024 - май 2025 г.  
Трансформатор № 1 (между 2й и 3й улицами) С учетом повышения тарифа с 01.07.2025</t>
  </si>
  <si>
    <t>Тарифы Мегафон ПАО,  7 телефонных номеров (председатель, помощник, 2 шлагбаума, 2 охранника,  видеокамера)</t>
  </si>
  <si>
    <t>ТО шлагбаумов, ВЗУ, пожарных гидрантов, обслуживание туалетных кабин, исходя из данных бухучета за 2024 г.</t>
  </si>
  <si>
    <t>Планово, по тарифам ВТБ</t>
  </si>
  <si>
    <t xml:space="preserve">Обслуживание территории дачного поселка </t>
  </si>
  <si>
    <t>Внесение гербицидов, покос травы и т.п.</t>
  </si>
  <si>
    <t>Наименование статьи</t>
  </si>
  <si>
    <t>Неиспользованные остатки прошлых лет</t>
  </si>
  <si>
    <t>Поступления</t>
  </si>
  <si>
    <t>Членские взносы</t>
  </si>
  <si>
    <t>Приходная часть</t>
  </si>
  <si>
    <t xml:space="preserve">УТВЕРЖДЕНО
Решением общего собрания членов
Товарищества собственников недвижимости
                            садоводческого некоммерческого Товарищества 
"Спас-Каменка"
                                 Протокол № ___________ от ____________ 2025 г
</t>
  </si>
  <si>
    <t>Страховые взносы, включая травматизм</t>
  </si>
  <si>
    <t>Восстановление отдельных участков забора по внешнему периметру (замена листов, укрепление столбов).                                                                             Переоборудование существующего домика охраны северного поста под хозяйственный блок.                                                                                                                                                  Устройства водоотвода вдоль дороги на стыке с горой на южном въезде в районе вышки сотовой связи. Ввиду того, что просачивающаяся вода с горных пород склона постоянно разрушает дорожное покрытие (необходимо залить подпорную стенку с использованием винтовых свай, опалубки и т.п.) .</t>
  </si>
  <si>
    <t xml:space="preserve">60000 х 12 мес.  С учетом ведения бухгалтерского, налогового и дополнительно управленческого учета в соответствии с рыночными ценами. </t>
  </si>
  <si>
    <t>Действующие расценки согласно договору с ООО "Комтех" №01/11 от 01.11.2022, по данным бухучета за 2024 и 2025 г.</t>
  </si>
  <si>
    <t xml:space="preserve">21 000 руб/мес х 12 мес.
Действующие расценки согласно договору аренды с ООО "Комтех" № 302/23 от 15.03.23. </t>
  </si>
  <si>
    <t>Планово. Из расчета 37 500 руб х 12 мес</t>
  </si>
  <si>
    <t>Неиспользованные средства прошлого года на 31.05.2024</t>
  </si>
  <si>
    <t>30,2% от ФОТ</t>
  </si>
  <si>
    <t>Автовышка для замены фонарей 20000.00 руб/смена 2-3 раза в год, трактор, 25000.00 руб./смена 2раза в год, доставки материалов, вывоз снега.</t>
  </si>
  <si>
    <t>Непредусмотренные сметой расходы по устранению аварийных ситуаций.</t>
  </si>
  <si>
    <t>Планировка территории вдоль коллектора ручья, планировка территории между 811 и 812 участками, перекладка переливной трубы, корректировка профиля ливневой канализации в зоне центра примыкания данной территории к дороге.                                                                               Устройства клумбы в районе кругового движения между 506 и 708 участками.                                                                                                                                Обустройство площадки под парковку автомобилей. Расчет стоимости исходя из рыночных цен и практических работ проведения подобных работ ТСН СНТ.</t>
  </si>
  <si>
    <t>Забор воды, анализ из 2-х скважин.
Соблюдение нормативных требований. Согласно утвержденной рабочей программе контроля качества питьевой воды. 
КП от ООО "МГУЛАБ" № 77664 от 03.07.25</t>
  </si>
  <si>
    <t>91 954 руб/мес - з/пл Председателя включая НДФЛ                                                                                            57 471 руб/мес - з/пл помощника Председателя не  включая  НДФЛ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</si>
</sst>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8"/>
      <name val="Arial"/>
      <charset val="1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  <scheme val="major"/>
    </font>
    <font>
      <b/>
      <sz val="11"/>
      <color rgb="FF003F2F"/>
      <name val="Arial"/>
      <family val="2"/>
      <charset val="204"/>
    </font>
    <font>
      <b/>
      <sz val="11"/>
      <name val="Arial"/>
      <family val="2"/>
      <charset val="204"/>
    </font>
    <font>
      <sz val="11"/>
      <color rgb="FF003F2F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Arial"/>
      <family val="2"/>
      <charset val="204"/>
      <scheme val="major"/>
    </font>
    <font>
      <b/>
      <sz val="11"/>
      <name val="Arial"/>
      <family val="2"/>
      <charset val="204"/>
      <scheme val="major"/>
    </font>
    <font>
      <sz val="10"/>
      <name val="Arial"/>
      <family val="2"/>
      <charset val="204"/>
    </font>
    <font>
      <sz val="10"/>
      <name val="Arial"/>
      <family val="2"/>
      <charset val="204"/>
      <scheme val="major"/>
    </font>
    <font>
      <sz val="10"/>
      <color theme="1"/>
      <name val="Arial"/>
      <family val="2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rgb="FFD6E5CB"/>
        <bgColor rgb="FFCCCCFF"/>
      </patternFill>
    </fill>
    <fill>
      <patternFill patternType="solid">
        <fgColor theme="3" tint="0.79979857783745845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</fills>
  <borders count="6">
    <border>
      <left/>
      <right/>
      <top/>
      <bottom/>
      <diagonal/>
    </border>
    <border>
      <left style="medium">
        <color rgb="FFA0A0A0"/>
      </left>
      <right style="medium">
        <color rgb="FFA0A0A0"/>
      </right>
      <top style="medium">
        <color rgb="FFA0A0A0"/>
      </top>
      <bottom style="medium">
        <color rgb="FFA0A0A0"/>
      </bottom>
      <diagonal/>
    </border>
    <border>
      <left style="medium">
        <color rgb="FFA0A0A0"/>
      </left>
      <right style="medium">
        <color rgb="FFA0A0A0"/>
      </right>
      <top style="medium">
        <color rgb="FFA0A0A0"/>
      </top>
      <bottom/>
      <diagonal/>
    </border>
    <border>
      <left style="medium">
        <color rgb="FFA0A0A0"/>
      </left>
      <right style="medium">
        <color rgb="FFA0A0A0"/>
      </right>
      <top/>
      <bottom style="medium">
        <color rgb="FFA0A0A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Alignment="1">
      <alignment wrapText="1"/>
    </xf>
    <xf numFmtId="0" fontId="0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vertical="center"/>
    </xf>
    <xf numFmtId="4" fontId="7" fillId="2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0" fontId="7" fillId="0" borderId="0" xfId="0" applyFont="1" applyBorder="1" applyAlignment="1">
      <alignment horizontal="left" wrapText="1"/>
    </xf>
    <xf numFmtId="49" fontId="10" fillId="4" borderId="4" xfId="0" applyNumberFormat="1" applyFont="1" applyFill="1" applyBorder="1"/>
    <xf numFmtId="0" fontId="11" fillId="5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wrapText="1"/>
    </xf>
    <xf numFmtId="4" fontId="13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/>
    </xf>
    <xf numFmtId="4" fontId="7" fillId="2" borderId="1" xfId="0" applyNumberFormat="1" applyFont="1" applyFill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center" vertical="center" wrapText="1"/>
    </xf>
    <xf numFmtId="4" fontId="14" fillId="0" borderId="1" xfId="0" applyNumberFormat="1" applyFont="1" applyBorder="1" applyAlignment="1" applyProtection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/>
    </xf>
    <xf numFmtId="4" fontId="14" fillId="0" borderId="1" xfId="0" applyNumberFormat="1" applyFont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center"/>
    </xf>
    <xf numFmtId="0" fontId="0" fillId="0" borderId="5" xfId="0" applyBorder="1" applyAlignment="1"/>
    <xf numFmtId="0" fontId="9" fillId="0" borderId="0" xfId="0" applyFont="1" applyBorder="1" applyAlignment="1">
      <alignment horizontal="right" vertical="top" wrapText="1"/>
    </xf>
    <xf numFmtId="0" fontId="8" fillId="2" borderId="1" xfId="0" applyFont="1" applyFill="1" applyBorder="1" applyAlignment="1" applyProtection="1">
      <alignment horizontal="center" vertical="top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/>
    </xf>
    <xf numFmtId="0" fontId="0" fillId="0" borderId="0" xfId="0" applyBorder="1" applyAlignment="1">
      <alignment horizontal="left"/>
    </xf>
    <xf numFmtId="0" fontId="8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6E5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F2F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topLeftCell="A25" zoomScaleNormal="100" workbookViewId="0">
      <selection activeCell="G30" sqref="G30"/>
    </sheetView>
  </sheetViews>
  <sheetFormatPr defaultColWidth="10.5703125" defaultRowHeight="10.199999999999999" outlineLevelRow="1" x14ac:dyDescent="0.2"/>
  <cols>
    <col min="1" max="1" width="10.5703125" customWidth="1"/>
    <col min="2" max="2" width="40.42578125" style="1" customWidth="1"/>
    <col min="3" max="3" width="22" style="17" customWidth="1"/>
    <col min="4" max="4" width="64.28515625" style="20" customWidth="1"/>
    <col min="5" max="5" width="30.42578125" style="1" customWidth="1"/>
  </cols>
  <sheetData>
    <row r="1" spans="2:6" ht="12.75" customHeight="1" x14ac:dyDescent="0.25">
      <c r="B1" s="8" t="s">
        <v>0</v>
      </c>
      <c r="C1" s="34" t="s">
        <v>56</v>
      </c>
      <c r="D1" s="34"/>
    </row>
    <row r="2" spans="2:6" ht="18" customHeight="1" x14ac:dyDescent="0.25">
      <c r="B2" s="9" t="s">
        <v>1</v>
      </c>
      <c r="C2" s="34"/>
      <c r="D2" s="34"/>
    </row>
    <row r="3" spans="2:6" ht="12.75" customHeight="1" x14ac:dyDescent="0.25">
      <c r="B3" s="8"/>
      <c r="C3" s="34"/>
      <c r="D3" s="34"/>
    </row>
    <row r="4" spans="2:6" ht="12.75" customHeight="1" x14ac:dyDescent="0.25">
      <c r="B4" s="8" t="s">
        <v>2</v>
      </c>
      <c r="C4" s="34"/>
      <c r="D4" s="34"/>
    </row>
    <row r="5" spans="2:6" ht="12.75" customHeight="1" x14ac:dyDescent="0.25">
      <c r="B5" s="8"/>
      <c r="C5" s="34"/>
      <c r="D5" s="34"/>
    </row>
    <row r="6" spans="2:6" ht="12.75" customHeight="1" x14ac:dyDescent="0.25">
      <c r="B6" s="2"/>
      <c r="C6" s="34"/>
      <c r="D6" s="34"/>
    </row>
    <row r="7" spans="2:6" ht="12.75" customHeight="1" x14ac:dyDescent="0.25">
      <c r="B7" s="2"/>
      <c r="C7" s="34"/>
      <c r="D7" s="34"/>
    </row>
    <row r="8" spans="2:6" ht="12.75" customHeight="1" x14ac:dyDescent="0.25">
      <c r="B8" s="2"/>
      <c r="C8" s="34"/>
      <c r="D8" s="34"/>
      <c r="E8" s="3"/>
    </row>
    <row r="9" spans="2:6" ht="12.75" customHeight="1" x14ac:dyDescent="0.25">
      <c r="B9" s="2"/>
      <c r="C9" s="34"/>
      <c r="D9" s="34"/>
      <c r="E9" s="3"/>
    </row>
    <row r="10" spans="2:6" ht="12.75" customHeight="1" x14ac:dyDescent="0.25">
      <c r="B10" s="2"/>
      <c r="C10" s="34"/>
      <c r="D10" s="34"/>
      <c r="E10" s="3"/>
    </row>
    <row r="11" spans="2:6" ht="12.75" customHeight="1" x14ac:dyDescent="0.25">
      <c r="B11" s="2"/>
      <c r="C11" s="16"/>
      <c r="D11" s="19"/>
      <c r="E11" s="4"/>
    </row>
    <row r="12" spans="2:6" ht="15.75" customHeight="1" x14ac:dyDescent="0.3">
      <c r="B12" s="41" t="s">
        <v>3</v>
      </c>
      <c r="C12" s="42"/>
      <c r="D12" s="42"/>
      <c r="E12" s="4"/>
    </row>
    <row r="13" spans="2:6" s="1" customFormat="1" ht="1.5" customHeight="1" thickBot="1" x14ac:dyDescent="0.25">
      <c r="C13" s="17"/>
      <c r="D13" s="20"/>
    </row>
    <row r="14" spans="2:6" ht="12.75" customHeight="1" thickBot="1" x14ac:dyDescent="0.25">
      <c r="B14" s="35" t="s">
        <v>4</v>
      </c>
      <c r="C14" s="36" t="s">
        <v>5</v>
      </c>
      <c r="D14" s="39" t="s">
        <v>28</v>
      </c>
      <c r="E14" s="37"/>
      <c r="F14" s="1"/>
    </row>
    <row r="15" spans="2:6" ht="12.75" customHeight="1" thickBot="1" x14ac:dyDescent="0.25">
      <c r="B15" s="35"/>
      <c r="C15" s="36"/>
      <c r="D15" s="40"/>
      <c r="E15" s="38"/>
      <c r="F15" s="1"/>
    </row>
    <row r="16" spans="2:6" ht="69.599999999999994" customHeight="1" outlineLevel="1" thickBot="1" x14ac:dyDescent="0.25">
      <c r="B16" s="22" t="s">
        <v>6</v>
      </c>
      <c r="C16" s="23">
        <v>86000</v>
      </c>
      <c r="D16" s="24" t="s">
        <v>68</v>
      </c>
    </row>
    <row r="17" spans="2:4" ht="28.2" customHeight="1" outlineLevel="1" thickBot="1" x14ac:dyDescent="0.25">
      <c r="B17" s="22" t="s">
        <v>7</v>
      </c>
      <c r="C17" s="23">
        <v>46000</v>
      </c>
      <c r="D17" s="25" t="s">
        <v>29</v>
      </c>
    </row>
    <row r="18" spans="2:4" ht="40.200000000000003" outlineLevel="1" thickBot="1" x14ac:dyDescent="0.25">
      <c r="B18" s="22" t="s">
        <v>30</v>
      </c>
      <c r="C18" s="23">
        <v>300000</v>
      </c>
      <c r="D18" s="26" t="s">
        <v>65</v>
      </c>
    </row>
    <row r="19" spans="2:4" ht="40.200000000000003" outlineLevel="1" thickBot="1" x14ac:dyDescent="0.25">
      <c r="B19" s="22" t="s">
        <v>31</v>
      </c>
      <c r="C19" s="23">
        <f>21000*12</f>
        <v>252000</v>
      </c>
      <c r="D19" s="24" t="s">
        <v>61</v>
      </c>
    </row>
    <row r="20" spans="2:4" ht="13.8" outlineLevel="1" thickBot="1" x14ac:dyDescent="0.25">
      <c r="B20" s="22" t="s">
        <v>8</v>
      </c>
      <c r="C20" s="23">
        <v>36000</v>
      </c>
      <c r="D20" s="25" t="s">
        <v>48</v>
      </c>
    </row>
    <row r="21" spans="2:4" ht="145.80000000000001" outlineLevel="1" thickBot="1" x14ac:dyDescent="0.25">
      <c r="B21" s="22" t="s">
        <v>32</v>
      </c>
      <c r="C21" s="23">
        <v>1200000</v>
      </c>
      <c r="D21" s="25" t="s">
        <v>67</v>
      </c>
    </row>
    <row r="22" spans="2:4" ht="40.200000000000003" outlineLevel="1" thickBot="1" x14ac:dyDescent="0.25">
      <c r="B22" s="22" t="s">
        <v>9</v>
      </c>
      <c r="C22" s="23">
        <v>720000</v>
      </c>
      <c r="D22" s="24" t="s">
        <v>59</v>
      </c>
    </row>
    <row r="23" spans="2:4" ht="40.200000000000003" outlineLevel="1" thickBot="1" x14ac:dyDescent="0.25">
      <c r="B23" s="22" t="s">
        <v>10</v>
      </c>
      <c r="C23" s="23">
        <v>10700</v>
      </c>
      <c r="D23" s="24" t="s">
        <v>33</v>
      </c>
    </row>
    <row r="24" spans="2:4" ht="53.4" outlineLevel="1" thickBot="1" x14ac:dyDescent="0.25">
      <c r="B24" s="22" t="s">
        <v>11</v>
      </c>
      <c r="C24" s="23">
        <v>565000</v>
      </c>
      <c r="D24" s="27" t="s">
        <v>35</v>
      </c>
    </row>
    <row r="25" spans="2:4" ht="66.599999999999994" customHeight="1" outlineLevel="1" thickBot="1" x14ac:dyDescent="0.25">
      <c r="B25" s="22" t="s">
        <v>12</v>
      </c>
      <c r="C25" s="23">
        <v>730000</v>
      </c>
      <c r="D25" s="28" t="s">
        <v>60</v>
      </c>
    </row>
    <row r="26" spans="2:4" ht="13.8" outlineLevel="1" thickBot="1" x14ac:dyDescent="0.25">
      <c r="B26" s="22" t="s">
        <v>13</v>
      </c>
      <c r="C26" s="23">
        <v>26000</v>
      </c>
      <c r="D26" s="26" t="s">
        <v>34</v>
      </c>
    </row>
    <row r="27" spans="2:4" ht="27" outlineLevel="1" thickBot="1" x14ac:dyDescent="0.25">
      <c r="B27" s="22" t="s">
        <v>14</v>
      </c>
      <c r="C27" s="23">
        <v>450000</v>
      </c>
      <c r="D27" s="24" t="s">
        <v>36</v>
      </c>
    </row>
    <row r="28" spans="2:4" ht="27" outlineLevel="1" thickBot="1" x14ac:dyDescent="0.25">
      <c r="B28" s="22" t="s">
        <v>15</v>
      </c>
      <c r="C28" s="23">
        <v>120000</v>
      </c>
      <c r="D28" s="29" t="s">
        <v>37</v>
      </c>
    </row>
    <row r="29" spans="2:4" ht="27" outlineLevel="1" thickBot="1" x14ac:dyDescent="0.25">
      <c r="B29" s="22" t="s">
        <v>38</v>
      </c>
      <c r="C29" s="23">
        <v>900000</v>
      </c>
      <c r="D29" s="25" t="s">
        <v>39</v>
      </c>
    </row>
    <row r="30" spans="2:4" ht="22.8" customHeight="1" outlineLevel="1" thickBot="1" x14ac:dyDescent="0.25">
      <c r="B30" s="22" t="s">
        <v>49</v>
      </c>
      <c r="C30" s="23">
        <v>265000</v>
      </c>
      <c r="D30" s="26" t="s">
        <v>50</v>
      </c>
    </row>
    <row r="31" spans="2:4" ht="65.400000000000006" customHeight="1" outlineLevel="1" thickBot="1" x14ac:dyDescent="0.25">
      <c r="B31" s="22" t="s">
        <v>16</v>
      </c>
      <c r="C31" s="23">
        <v>1793103</v>
      </c>
      <c r="D31" s="26" t="s">
        <v>69</v>
      </c>
    </row>
    <row r="32" spans="2:4" ht="40.200000000000003" outlineLevel="1" thickBot="1" x14ac:dyDescent="0.25">
      <c r="B32" s="22" t="s">
        <v>17</v>
      </c>
      <c r="C32" s="30">
        <v>3960000</v>
      </c>
      <c r="D32" s="24" t="s">
        <v>40</v>
      </c>
    </row>
    <row r="33" spans="2:4" ht="53.4" outlineLevel="1" thickBot="1" x14ac:dyDescent="0.25">
      <c r="B33" s="22" t="s">
        <v>18</v>
      </c>
      <c r="C33" s="23">
        <f>170000*12</f>
        <v>2040000</v>
      </c>
      <c r="D33" s="24" t="s">
        <v>41</v>
      </c>
    </row>
    <row r="34" spans="2:4" ht="27" outlineLevel="1" thickBot="1" x14ac:dyDescent="0.25">
      <c r="B34" s="22" t="s">
        <v>19</v>
      </c>
      <c r="C34" s="23">
        <v>450000</v>
      </c>
      <c r="D34" s="25" t="s">
        <v>66</v>
      </c>
    </row>
    <row r="35" spans="2:4" ht="174" customHeight="1" outlineLevel="1" thickBot="1" x14ac:dyDescent="0.25">
      <c r="B35" s="22" t="s">
        <v>20</v>
      </c>
      <c r="C35" s="23">
        <v>400000</v>
      </c>
      <c r="D35" s="25" t="s">
        <v>58</v>
      </c>
    </row>
    <row r="36" spans="2:4" ht="27" outlineLevel="1" thickBot="1" x14ac:dyDescent="0.25">
      <c r="B36" s="22" t="s">
        <v>57</v>
      </c>
      <c r="C36" s="23">
        <v>541517</v>
      </c>
      <c r="D36" s="25" t="s">
        <v>64</v>
      </c>
    </row>
    <row r="37" spans="2:4" ht="40.200000000000003" outlineLevel="1" thickBot="1" x14ac:dyDescent="0.25">
      <c r="B37" s="22" t="s">
        <v>42</v>
      </c>
      <c r="C37" s="23">
        <v>122500</v>
      </c>
      <c r="D37" s="25" t="s">
        <v>47</v>
      </c>
    </row>
    <row r="38" spans="2:4" ht="40.200000000000003" outlineLevel="1" thickBot="1" x14ac:dyDescent="0.25">
      <c r="B38" s="22" t="s">
        <v>21</v>
      </c>
      <c r="C38" s="23">
        <v>48000</v>
      </c>
      <c r="D38" s="31" t="s">
        <v>46</v>
      </c>
    </row>
    <row r="39" spans="2:4" ht="27" outlineLevel="1" thickBot="1" x14ac:dyDescent="0.25">
      <c r="B39" s="22" t="s">
        <v>22</v>
      </c>
      <c r="C39" s="23">
        <v>35000</v>
      </c>
      <c r="D39" s="25" t="s">
        <v>43</v>
      </c>
    </row>
    <row r="40" spans="2:4" ht="13.8" outlineLevel="1" thickBot="1" x14ac:dyDescent="0.25">
      <c r="B40" s="22" t="s">
        <v>23</v>
      </c>
      <c r="C40" s="23">
        <v>90000</v>
      </c>
      <c r="D40" s="25" t="s">
        <v>34</v>
      </c>
    </row>
    <row r="41" spans="2:4" ht="53.4" outlineLevel="1" thickBot="1" x14ac:dyDescent="0.25">
      <c r="B41" s="22" t="s">
        <v>24</v>
      </c>
      <c r="C41" s="23">
        <v>960000</v>
      </c>
      <c r="D41" s="27" t="s">
        <v>44</v>
      </c>
    </row>
    <row r="42" spans="2:4" ht="53.4" outlineLevel="1" thickBot="1" x14ac:dyDescent="0.25">
      <c r="B42" s="22" t="s">
        <v>25</v>
      </c>
      <c r="C42" s="23">
        <v>780000</v>
      </c>
      <c r="D42" s="27" t="s">
        <v>45</v>
      </c>
    </row>
    <row r="43" spans="2:4" ht="13.8" outlineLevel="1" thickBot="1" x14ac:dyDescent="0.25">
      <c r="B43" s="22" t="s">
        <v>26</v>
      </c>
      <c r="C43" s="23">
        <v>450000</v>
      </c>
      <c r="D43" s="25" t="s">
        <v>62</v>
      </c>
    </row>
    <row r="44" spans="2:4" ht="14.4" thickBot="1" x14ac:dyDescent="0.25">
      <c r="B44" s="6" t="s">
        <v>27</v>
      </c>
      <c r="C44" s="7">
        <f>SUM(C16:C43)</f>
        <v>17376820</v>
      </c>
      <c r="D44" s="21"/>
    </row>
    <row r="49" spans="1:3" ht="15.6" x14ac:dyDescent="0.3">
      <c r="A49" s="5"/>
      <c r="B49" s="32" t="s">
        <v>55</v>
      </c>
      <c r="C49" s="33"/>
    </row>
    <row r="50" spans="1:3" ht="13.8" x14ac:dyDescent="0.25">
      <c r="A50" s="10"/>
      <c r="B50" s="12" t="s">
        <v>51</v>
      </c>
      <c r="C50" s="12"/>
    </row>
    <row r="51" spans="1:3" ht="27.6" x14ac:dyDescent="0.2">
      <c r="A51" s="11"/>
      <c r="B51" s="13" t="s">
        <v>52</v>
      </c>
      <c r="C51" s="18"/>
    </row>
    <row r="52" spans="1:3" ht="27.6" x14ac:dyDescent="0.25">
      <c r="A52" s="10"/>
      <c r="B52" s="14" t="s">
        <v>63</v>
      </c>
      <c r="C52" s="15">
        <v>357494.68</v>
      </c>
    </row>
    <row r="53" spans="1:3" ht="13.8" x14ac:dyDescent="0.2">
      <c r="B53" s="13" t="s">
        <v>53</v>
      </c>
      <c r="C53" s="18"/>
    </row>
    <row r="54" spans="1:3" ht="13.8" x14ac:dyDescent="0.25">
      <c r="B54" s="14" t="s">
        <v>54</v>
      </c>
      <c r="C54" s="15">
        <f>C44-C52</f>
        <v>17019325.32</v>
      </c>
    </row>
  </sheetData>
  <mergeCells count="7">
    <mergeCell ref="B49:C49"/>
    <mergeCell ref="C1:D10"/>
    <mergeCell ref="B14:B15"/>
    <mergeCell ref="C14:C15"/>
    <mergeCell ref="E14:E15"/>
    <mergeCell ref="D14:D15"/>
    <mergeCell ref="B12:D12"/>
  </mergeCells>
  <pageMargins left="0.196527777777778" right="0.196527777777778" top="0.39374999999999999" bottom="0.39374999999999999" header="0.511811023622047" footer="0.511811023622047"/>
  <pageSetup paperSize="9" fitToHeight="0" pageOrder="overThenDown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Userok</cp:lastModifiedBy>
  <cp:revision>2</cp:revision>
  <dcterms:modified xsi:type="dcterms:W3CDTF">2025-07-05T19:23:22Z</dcterms:modified>
  <dc:language>ru-RU</dc:language>
</cp:coreProperties>
</file>