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tabRatio="500"/>
  </bookViews>
  <sheets>
    <sheet name="Целевые по группам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1" l="1"/>
  <c r="C26" i="1" l="1"/>
  <c r="F12" i="1"/>
  <c r="F11" i="1"/>
  <c r="F10" i="1"/>
  <c r="F9" i="1"/>
  <c r="F8" i="1"/>
  <c r="F7" i="1"/>
  <c r="F6" i="1"/>
  <c r="F5" i="1"/>
  <c r="D5" i="1"/>
  <c r="D13" i="1" s="1"/>
  <c r="F4" i="1"/>
  <c r="C27" i="1" l="1"/>
  <c r="C28" i="1" s="1"/>
  <c r="F13" i="1"/>
</calcChain>
</file>

<file path=xl/sharedStrings.xml><?xml version="1.0" encoding="utf-8"?>
<sst xmlns="http://schemas.openxmlformats.org/spreadsheetml/2006/main" count="50" uniqueCount="49">
  <si>
    <t>№</t>
  </si>
  <si>
    <t>Расходная часть сметы (постатейно):</t>
  </si>
  <si>
    <t xml:space="preserve">
Плановые расходы, руб.</t>
  </si>
  <si>
    <t>Фактические затраты, руб.</t>
  </si>
  <si>
    <t>Обоснование статей расходов сметы</t>
  </si>
  <si>
    <t>Разница, руб</t>
  </si>
  <si>
    <t>Комментарии</t>
  </si>
  <si>
    <t>1.</t>
  </si>
  <si>
    <t>Целевой взнос на подключение сетей посёлка к новым трансформаторам (КТП) ПАО «Россети Московский регион»</t>
  </si>
  <si>
    <t>2.</t>
  </si>
  <si>
    <t>Целевой взнос на реконструкцию ВЗУ с обустройством первой зоны санитарной охраны и обеспечения пожарной безопасности в поселке, в том числе установку пожарных гидрантов</t>
  </si>
  <si>
    <t>Работы завершены в полном объеме.</t>
  </si>
  <si>
    <t>2.1.</t>
  </si>
  <si>
    <t>Возведение строения под дополнительные емкости</t>
  </si>
  <si>
    <t>2.2.</t>
  </si>
  <si>
    <t>Установка и ввод в эксплуатацию четырех дополнительных емкостей по 10 м3</t>
  </si>
  <si>
    <t>2.3.</t>
  </si>
  <si>
    <t>Установка ограждения вокруг ВЗУ</t>
  </si>
  <si>
    <t>Работы завершены в полном объеме. Сокращение затрат удалось добиться за счет одновременного выполнения работ по ограждению подстанций и внесенной до повышения цен предоплате.</t>
  </si>
  <si>
    <t>2.4.</t>
  </si>
  <si>
    <t>Устройство 3-х пожарных гидрантов, покупка пожарного рукава для аварийной закольцовки водопровода</t>
  </si>
  <si>
    <t>Работы завершены в полном объеме в июне 2025 г. Расходы удалось снизить за счет устройства вместо колодца с пожарным гидрантом пожарного крана непосредственно в здании ВЗУ.</t>
  </si>
  <si>
    <t>3.</t>
  </si>
  <si>
    <t>Целевой взнос на устранение аварийного состояния русла ручья от 701 участка до поворота на пляж</t>
  </si>
  <si>
    <t>Необходимо устранить аварийное состояние русла ручья для обеспечения стабильной работы ливневой канализации поселка. 
Получена комплексная экспертиза
№ ЭО-0832-24 Об определении наличия или отсутствия повреждений стенок
желоба водоотводящего ручья ливневых вод, расположенного на
территории коттеджного поселка «Спас-Каменка в соответствии с
действующими строительными нормами.
КП от ИП Савостьянов В. И.</t>
  </si>
  <si>
    <t>4.</t>
  </si>
  <si>
    <t>Целевой взнос на проведение дополнительного освещения</t>
  </si>
  <si>
    <t>Проведение работ по прокладке сетей с установкой дополнительных светильников уличного освещения (по предварительному анализу жителей поселка требуется 14 мачтовых светильников на темных участках дорог в местах установки распределительных щитов, а также 13 мачтовых светильников на темных участках дорог, где распределительные щиты не расположены. Итого 27 светильников). Сметная стоимость одного светильника с установкой 50 000 руб.</t>
  </si>
  <si>
    <t>5.</t>
  </si>
  <si>
    <t>Целевой взнос на строительство понтона на территории рядом с пляжем</t>
  </si>
  <si>
    <t>Пожелание жителей для улучшения инфраструктуры поселка.</t>
  </si>
  <si>
    <t>Запланированный подрядчик отказался от выполнения данных работ. Ведутся поиски нового подрядчика.</t>
  </si>
  <si>
    <t>Итого расходная часть сметы, руб.:</t>
  </si>
  <si>
    <t>ПРИХОДНАЯ ЧАСТЬ</t>
  </si>
  <si>
    <t>№ пп</t>
  </si>
  <si>
    <t>Наименование статьи</t>
  </si>
  <si>
    <t>Поступления</t>
  </si>
  <si>
    <t>1.1</t>
  </si>
  <si>
    <t>Целевые взносы</t>
  </si>
  <si>
    <t>Задолженность</t>
  </si>
  <si>
    <t>2.1</t>
  </si>
  <si>
    <t>Задолженность по целевым взносам на 31.03.26</t>
  </si>
  <si>
    <t>Плановые расходы</t>
  </si>
  <si>
    <t>Фактические расходы</t>
  </si>
  <si>
    <t>ОСТАТОК</t>
  </si>
  <si>
    <t>Работы завершены в полном объеме. Перерасход возник из-за необходимости ремонта кровли существующего здания, а также покраске его фасада (стоимость материалов и работ составила 223728,72 руб.) и организации нового въезда с возможностью воспользоваться им пожарной машиной (стоимость материалов и работ составила 207992,32 руб.). Перерасход  закрывается за счет экономии по п.1 настоящей Сметы.</t>
  </si>
  <si>
    <t>Работы завершены в полном объеме. Перерасход вызван увеличением объема земляных работ.</t>
  </si>
  <si>
    <t>Перерасход связан с установкой дополнительных переливных колодцев и труб, закрывается за счет экономии по п.1 настоящей Сметы.</t>
  </si>
  <si>
    <t>На данный момент подстацнии запитаны, подключение к ним отложено в связи с участившимися авариями на линиях Россетей. По условиям договора окончательная оплата подрядчику в рамере 116063 руб, будет произведена после подключения трансформаторов Россетями. Экономия возникла благодаря принятым во время финальных переговорам по договору решениям по технической и юридической части.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</si>
</sst>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&quot; ₽&quot;"/>
  </numFmts>
  <fonts count="9" x14ac:knownFonts="1"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BD4B4"/>
        <bgColor rgb="FFF8CBAD"/>
      </patternFill>
    </fill>
    <fill>
      <patternFill patternType="solid">
        <fgColor theme="5" tint="0.59959715567491678"/>
        <bgColor rgb="FFFBD4B4"/>
      </patternFill>
    </fill>
    <fill>
      <patternFill patternType="solid">
        <fgColor theme="5" tint="0.39957884456923126"/>
        <bgColor rgb="FFF8CBAD"/>
      </patternFill>
    </fill>
    <fill>
      <patternFill patternType="solid">
        <fgColor rgb="FFFFFFFF"/>
        <bgColor rgb="FFCC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3" tint="0.79979857783745845"/>
        <bgColor rgb="FFFBD4B4"/>
      </patternFill>
    </fill>
    <fill>
      <patternFill patternType="solid">
        <fgColor rgb="FF808080"/>
        <bgColor rgb="FF6666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49" fontId="7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164" fontId="8" fillId="7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164" fontId="8" fillId="7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D4B4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Normal="100" workbookViewId="0">
      <selection activeCell="H2" sqref="H2"/>
    </sheetView>
  </sheetViews>
  <sheetFormatPr defaultColWidth="8.85546875" defaultRowHeight="18.75" outlineLevelRow="1" outlineLevelCol="1" x14ac:dyDescent="0.3"/>
  <cols>
    <col min="1" max="1" width="9.7109375" style="1" customWidth="1"/>
    <col min="2" max="2" width="112.85546875" style="1" customWidth="1"/>
    <col min="3" max="3" width="23.28515625" style="2" customWidth="1"/>
    <col min="4" max="4" width="25.140625" style="2" customWidth="1"/>
    <col min="5" max="5" width="18.7109375" style="1" hidden="1" customWidth="1"/>
    <col min="6" max="6" width="25.140625" style="1" customWidth="1"/>
    <col min="7" max="7" width="97.5703125" style="1" customWidth="1"/>
    <col min="8" max="8" width="145.7109375" style="1" customWidth="1" outlineLevel="1"/>
    <col min="9" max="9" width="47.85546875" style="1" customWidth="1" outlineLevel="1"/>
    <col min="10" max="10" width="29" style="1" customWidth="1"/>
    <col min="11" max="11" width="11.42578125" style="1" customWidth="1"/>
    <col min="12" max="16384" width="8.85546875" style="1"/>
  </cols>
  <sheetData>
    <row r="1" spans="1:9" x14ac:dyDescent="0.3">
      <c r="A1" s="3"/>
      <c r="B1" s="4"/>
      <c r="C1" s="5"/>
      <c r="D1" s="6"/>
      <c r="E1" s="7"/>
      <c r="F1" s="7"/>
      <c r="G1" s="7"/>
      <c r="H1" s="7"/>
      <c r="I1" s="8"/>
    </row>
    <row r="2" spans="1:9" s="2" customFormat="1" ht="75" x14ac:dyDescent="0.3">
      <c r="A2" s="9" t="s">
        <v>0</v>
      </c>
      <c r="B2" s="10" t="s">
        <v>1</v>
      </c>
      <c r="C2" s="9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9" s="2" customFormat="1" x14ac:dyDescent="0.3">
      <c r="A3" s="9">
        <v>1</v>
      </c>
      <c r="B3" s="10">
        <v>2</v>
      </c>
      <c r="C3" s="9">
        <v>3</v>
      </c>
      <c r="D3" s="11">
        <v>4</v>
      </c>
      <c r="E3" s="11"/>
      <c r="F3" s="11">
        <v>5</v>
      </c>
      <c r="G3" s="11">
        <v>6</v>
      </c>
    </row>
    <row r="4" spans="1:9" ht="120" customHeight="1" x14ac:dyDescent="0.3">
      <c r="A4" s="12" t="s">
        <v>7</v>
      </c>
      <c r="B4" s="13" t="s">
        <v>8</v>
      </c>
      <c r="C4" s="14">
        <v>5362450</v>
      </c>
      <c r="D4" s="14">
        <v>3878262.42</v>
      </c>
      <c r="E4" s="15">
        <v>1511187.58</v>
      </c>
      <c r="F4" s="14">
        <f>C4-D4</f>
        <v>1484187.58</v>
      </c>
      <c r="G4" s="16" t="s">
        <v>48</v>
      </c>
    </row>
    <row r="5" spans="1:9" ht="42" customHeight="1" x14ac:dyDescent="0.3">
      <c r="A5" s="12" t="s">
        <v>9</v>
      </c>
      <c r="B5" s="13" t="s">
        <v>10</v>
      </c>
      <c r="C5" s="14">
        <v>4743750</v>
      </c>
      <c r="D5" s="14">
        <f>D6+D7+D8+D9</f>
        <v>4678230.62</v>
      </c>
      <c r="E5" s="13">
        <v>196861.42</v>
      </c>
      <c r="F5" s="14">
        <f>F6+F7+F8+F9</f>
        <v>65519.379999999888</v>
      </c>
      <c r="G5" s="16" t="s">
        <v>11</v>
      </c>
    </row>
    <row r="6" spans="1:9" ht="112.5" outlineLevel="1" x14ac:dyDescent="0.3">
      <c r="A6" s="17" t="s">
        <v>12</v>
      </c>
      <c r="B6" s="18" t="s">
        <v>13</v>
      </c>
      <c r="C6" s="19">
        <v>2701350</v>
      </c>
      <c r="D6" s="20">
        <v>2948039.62</v>
      </c>
      <c r="E6" s="13">
        <v>196861.42</v>
      </c>
      <c r="F6" s="19">
        <f t="shared" ref="F6:F13" si="0">C6-D6</f>
        <v>-246689.62000000011</v>
      </c>
      <c r="G6" s="16" t="s">
        <v>45</v>
      </c>
    </row>
    <row r="7" spans="1:9" ht="21.75" customHeight="1" outlineLevel="1" x14ac:dyDescent="0.3">
      <c r="A7" s="17" t="s">
        <v>14</v>
      </c>
      <c r="B7" s="18" t="s">
        <v>15</v>
      </c>
      <c r="C7" s="19">
        <v>968300</v>
      </c>
      <c r="D7" s="21">
        <v>978450</v>
      </c>
      <c r="E7" s="13">
        <v>-10150</v>
      </c>
      <c r="F7" s="19">
        <f t="shared" si="0"/>
        <v>-10150</v>
      </c>
      <c r="G7" s="16" t="s">
        <v>11</v>
      </c>
    </row>
    <row r="8" spans="1:9" ht="54" customHeight="1" outlineLevel="1" x14ac:dyDescent="0.3">
      <c r="A8" s="17" t="s">
        <v>16</v>
      </c>
      <c r="B8" s="18" t="s">
        <v>17</v>
      </c>
      <c r="C8" s="19">
        <v>499100</v>
      </c>
      <c r="D8" s="19">
        <v>382085</v>
      </c>
      <c r="E8" s="22">
        <v>117015</v>
      </c>
      <c r="F8" s="19">
        <f t="shared" si="0"/>
        <v>117015</v>
      </c>
      <c r="G8" s="16" t="s">
        <v>18</v>
      </c>
    </row>
    <row r="9" spans="1:9" ht="63.75" customHeight="1" outlineLevel="1" x14ac:dyDescent="0.3">
      <c r="A9" s="17" t="s">
        <v>19</v>
      </c>
      <c r="B9" s="13" t="s">
        <v>20</v>
      </c>
      <c r="C9" s="19">
        <v>575000</v>
      </c>
      <c r="D9" s="19">
        <v>369656</v>
      </c>
      <c r="E9" s="13">
        <v>328500</v>
      </c>
      <c r="F9" s="19">
        <f t="shared" si="0"/>
        <v>205344</v>
      </c>
      <c r="G9" s="16" t="s">
        <v>21</v>
      </c>
    </row>
    <row r="10" spans="1:9" ht="40.5" customHeight="1" outlineLevel="1" x14ac:dyDescent="0.3">
      <c r="A10" s="17" t="s">
        <v>22</v>
      </c>
      <c r="B10" s="13" t="s">
        <v>23</v>
      </c>
      <c r="C10" s="14">
        <v>1364000</v>
      </c>
      <c r="D10" s="14">
        <v>1506290</v>
      </c>
      <c r="E10" s="23" t="s">
        <v>24</v>
      </c>
      <c r="F10" s="19">
        <f t="shared" si="0"/>
        <v>-142290</v>
      </c>
      <c r="G10" s="16" t="s">
        <v>47</v>
      </c>
    </row>
    <row r="11" spans="1:9" ht="42" customHeight="1" outlineLevel="1" x14ac:dyDescent="0.3">
      <c r="A11" s="17" t="s">
        <v>25</v>
      </c>
      <c r="B11" s="13" t="s">
        <v>26</v>
      </c>
      <c r="C11" s="14">
        <v>1350000</v>
      </c>
      <c r="D11" s="14">
        <v>1505062.55</v>
      </c>
      <c r="E11" s="13" t="s">
        <v>27</v>
      </c>
      <c r="F11" s="19">
        <f t="shared" si="0"/>
        <v>-155062.55000000005</v>
      </c>
      <c r="G11" s="16" t="s">
        <v>46</v>
      </c>
    </row>
    <row r="12" spans="1:9" ht="38.25" customHeight="1" x14ac:dyDescent="0.3">
      <c r="A12" s="12" t="s">
        <v>28</v>
      </c>
      <c r="B12" s="13" t="s">
        <v>29</v>
      </c>
      <c r="C12" s="14">
        <v>513000</v>
      </c>
      <c r="D12" s="14">
        <v>0</v>
      </c>
      <c r="E12" s="13" t="s">
        <v>30</v>
      </c>
      <c r="F12" s="19">
        <f t="shared" si="0"/>
        <v>513000</v>
      </c>
      <c r="G12" s="16" t="s">
        <v>31</v>
      </c>
    </row>
    <row r="13" spans="1:9" s="27" customFormat="1" ht="21.75" customHeight="1" x14ac:dyDescent="0.3">
      <c r="A13" s="41" t="s">
        <v>32</v>
      </c>
      <c r="B13" s="41"/>
      <c r="C13" s="24">
        <v>13333200</v>
      </c>
      <c r="D13" s="25">
        <f>D4+D5+D10+D11+D12</f>
        <v>11567845.59</v>
      </c>
      <c r="E13" s="26"/>
      <c r="F13" s="25">
        <f t="shared" si="0"/>
        <v>1765354.4100000001</v>
      </c>
      <c r="G13" s="25"/>
    </row>
    <row r="14" spans="1:9" x14ac:dyDescent="0.3">
      <c r="A14" s="8"/>
      <c r="B14" s="8"/>
      <c r="C14" s="28"/>
      <c r="D14" s="28"/>
      <c r="E14" s="8"/>
      <c r="F14" s="8"/>
      <c r="G14" s="8"/>
      <c r="H14" s="8"/>
      <c r="I14" s="8"/>
    </row>
    <row r="15" spans="1:9" x14ac:dyDescent="0.3">
      <c r="D15" s="29"/>
    </row>
    <row r="19" spans="1:6" ht="21" customHeight="1" x14ac:dyDescent="0.3">
      <c r="B19" s="42" t="s">
        <v>33</v>
      </c>
      <c r="C19" s="42"/>
      <c r="D19" s="42"/>
      <c r="E19" s="42"/>
      <c r="F19" s="42"/>
    </row>
    <row r="21" spans="1:6" x14ac:dyDescent="0.3">
      <c r="A21" s="30" t="s">
        <v>34</v>
      </c>
      <c r="B21" s="31" t="s">
        <v>35</v>
      </c>
      <c r="C21" s="32"/>
    </row>
    <row r="22" spans="1:6" x14ac:dyDescent="0.3">
      <c r="A22" s="33">
        <v>1</v>
      </c>
      <c r="B22" s="34" t="s">
        <v>36</v>
      </c>
      <c r="C22" s="35"/>
    </row>
    <row r="23" spans="1:6" x14ac:dyDescent="0.3">
      <c r="A23" s="36" t="s">
        <v>37</v>
      </c>
      <c r="B23" s="37" t="s">
        <v>38</v>
      </c>
      <c r="C23" s="38">
        <f>12013982.33+78749.86</f>
        <v>12092732.189999999</v>
      </c>
    </row>
    <row r="24" spans="1:6" x14ac:dyDescent="0.3">
      <c r="A24" s="33">
        <v>2</v>
      </c>
      <c r="B24" s="34" t="s">
        <v>39</v>
      </c>
      <c r="C24" s="35"/>
    </row>
    <row r="25" spans="1:6" x14ac:dyDescent="0.3">
      <c r="A25" s="36" t="s">
        <v>40</v>
      </c>
      <c r="B25" s="37" t="s">
        <v>41</v>
      </c>
      <c r="C25" s="38">
        <v>455117.29</v>
      </c>
    </row>
    <row r="26" spans="1:6" x14ac:dyDescent="0.3">
      <c r="A26" s="33">
        <v>3</v>
      </c>
      <c r="B26" s="34" t="s">
        <v>42</v>
      </c>
      <c r="C26" s="39">
        <f>C13</f>
        <v>13333200</v>
      </c>
    </row>
    <row r="27" spans="1:6" x14ac:dyDescent="0.3">
      <c r="A27" s="36">
        <v>4</v>
      </c>
      <c r="B27" s="37" t="s">
        <v>43</v>
      </c>
      <c r="C27" s="38">
        <f>D13</f>
        <v>11567845.59</v>
      </c>
    </row>
    <row r="28" spans="1:6" x14ac:dyDescent="0.3">
      <c r="A28" s="40">
        <v>5</v>
      </c>
      <c r="B28" s="37" t="s">
        <v>44</v>
      </c>
      <c r="C28" s="38">
        <f>C23-C27</f>
        <v>524886.59999999963</v>
      </c>
    </row>
  </sheetData>
  <mergeCells count="2">
    <mergeCell ref="A13:B13"/>
    <mergeCell ref="B19:F19"/>
  </mergeCells>
  <pageMargins left="0.31527777777777799" right="0.31527777777777799" top="0.35416666666666702" bottom="0.35416666666666702" header="0.511811023622047" footer="0.511811023622047"/>
  <pageSetup paperSize="9"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Целевые по группам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Доступ Удаленный</cp:lastModifiedBy>
  <cp:revision>6</cp:revision>
  <cp:lastPrinted>2026-06-26T06:11:24Z</cp:lastPrinted>
  <dcterms:created xsi:type="dcterms:W3CDTF">2024-09-21T15:45:11Z</dcterms:created>
  <dcterms:modified xsi:type="dcterms:W3CDTF">2026-06-26T11:08:27Z</dcterms:modified>
  <dc:language>ru-RU</dc:language>
</cp:coreProperties>
</file>